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so" sheetId="1" r:id="rId1"/>
    <sheet name="hdnd" sheetId="2" r:id="rId2"/>
    <sheet name="Sheet3" sheetId="3" r:id="rId3"/>
  </sheets>
  <definedNames>
    <definedName name="_xlnm.Print_Titles" localSheetId="1">'hdnd'!$7:$8</definedName>
  </definedNames>
  <calcPr fullCalcOnLoad="1"/>
</workbook>
</file>

<file path=xl/sharedStrings.xml><?xml version="1.0" encoding="utf-8"?>
<sst xmlns="http://schemas.openxmlformats.org/spreadsheetml/2006/main" count="118" uniqueCount="95">
  <si>
    <t>Đvt: tỷ đồng</t>
  </si>
  <si>
    <t>Đvt: triệu đồng</t>
  </si>
  <si>
    <t>Số
 DA</t>
  </si>
  <si>
    <t xml:space="preserve"> Dự án</t>
  </si>
  <si>
    <t>Dự kiến thời gian KC - HT</t>
  </si>
  <si>
    <t>Năng lực thiết kế</t>
  </si>
  <si>
    <t>Khái toán tổng mức đầu tư</t>
  </si>
  <si>
    <t>TH 2006-2010</t>
  </si>
  <si>
    <t>KH 2011-2015</t>
  </si>
  <si>
    <t>Ghi chú</t>
  </si>
  <si>
    <t>Tổng số</t>
  </si>
  <si>
    <t>NS tỉnh</t>
  </si>
  <si>
    <t>TPCP</t>
  </si>
  <si>
    <t>ODA</t>
  </si>
  <si>
    <t>TỔNG CỘNG</t>
  </si>
  <si>
    <t xml:space="preserve"> </t>
  </si>
  <si>
    <t>Nông nghiệp phát triển nông thôn</t>
  </si>
  <si>
    <t>Trạm bơm Phước Chỉ</t>
  </si>
  <si>
    <t>tưới 1300 ha</t>
  </si>
  <si>
    <t>Trạm bơm Long Phước A</t>
  </si>
  <si>
    <t>2010-2012</t>
  </si>
  <si>
    <t>Xây dựng hạ tầng nông thôn mới (25 xã điểm)</t>
  </si>
  <si>
    <t>2011-2015</t>
  </si>
  <si>
    <t xml:space="preserve">Giao thông </t>
  </si>
  <si>
    <t>Đường Bình Dương (799)</t>
  </si>
  <si>
    <t>2011-2013</t>
  </si>
  <si>
    <t>4,261km BTN</t>
  </si>
  <si>
    <t>Đường 786 từ ngã tư Quốc tế TX đến BCHQS huyện Bến Cầu</t>
  </si>
  <si>
    <t>28,5 km BTN</t>
  </si>
  <si>
    <t>Nâng cấp ĐT 794 (cấp II đồng bằng)</t>
  </si>
  <si>
    <t>2012-2014</t>
  </si>
  <si>
    <t>34,9km BT xi măng</t>
  </si>
  <si>
    <t>2011-2014</t>
  </si>
  <si>
    <t>15,36 km BTN</t>
  </si>
  <si>
    <t>Đường 787 từ cầu Quan (xã An Hòa) đến thị trấn Trảng bàng</t>
  </si>
  <si>
    <t>3,8 km BTN</t>
  </si>
  <si>
    <t>BT</t>
  </si>
  <si>
    <t>Đường nối QL 22B vào khu DTLS Trung ương cục Miền Nam</t>
  </si>
  <si>
    <t>19 km BTN</t>
  </si>
  <si>
    <t>Đường 781 (cầu K13 - ngã ba Suối Đá)</t>
  </si>
  <si>
    <t>2011-2012</t>
  </si>
  <si>
    <t>8,3kmN</t>
  </si>
  <si>
    <t>Đường 781 từ ngã ba bờ hồ Dầu Tiếng (Dương Minh Châu) đến giáp ranh tỉnh Bình Dương</t>
  </si>
  <si>
    <t>15 km BTN</t>
  </si>
  <si>
    <t>Đường D8 Khu kinh tế cửa khẩu Xa Mát</t>
  </si>
  <si>
    <t>1,6km BTN</t>
  </si>
  <si>
    <t>Đường nội bộ 75B Khu thương mại và đô thị cửa khẩu Mộc Bài</t>
  </si>
  <si>
    <t>Các tuyến đường nội thị-Thị xã</t>
  </si>
  <si>
    <t>15 tuyến</t>
  </si>
  <si>
    <t>Môi trường</t>
  </si>
  <si>
    <t>Hệ thống thu gom và xử lý nước thải thị xã Tây Ninh</t>
  </si>
  <si>
    <t>6.000 m3/ngày đêm</t>
  </si>
  <si>
    <t>Giáo dục</t>
  </si>
  <si>
    <t xml:space="preserve">Kiên cố hóa trường lớp học </t>
  </si>
  <si>
    <t>1.200 phòng học</t>
  </si>
  <si>
    <t>130 trường</t>
  </si>
  <si>
    <t>Y tế</t>
  </si>
  <si>
    <t>Bệnh viện huyện Châu Thành</t>
  </si>
  <si>
    <t>120 giường</t>
  </si>
  <si>
    <t>Bệnh viện huyện Hòa Thành</t>
  </si>
  <si>
    <t>150 giường</t>
  </si>
  <si>
    <t>Bệnh viện huyện Dương Minh Châu</t>
  </si>
  <si>
    <t>50 giường</t>
  </si>
  <si>
    <t>Bệnh viện y học cổ truyền</t>
  </si>
  <si>
    <t>100 giường</t>
  </si>
  <si>
    <t>Nâng cấp BV đa khoa tỉnh từ 500 giường lên 700 giường</t>
  </si>
  <si>
    <t>2012-2013</t>
  </si>
  <si>
    <t>700 giường</t>
  </si>
  <si>
    <t>Trạm y tế xã</t>
  </si>
  <si>
    <t>50 trạm</t>
  </si>
  <si>
    <t>Trường Trung cấp Y tế</t>
  </si>
  <si>
    <t>60.000 m2</t>
  </si>
  <si>
    <t>Văn hóa</t>
  </si>
  <si>
    <t>Di tích lịch sử Căn cứ Trung ương Cục miền Nam</t>
  </si>
  <si>
    <t>Trung tâm điều dưỡng người có công tỉnh</t>
  </si>
  <si>
    <t>70 giường</t>
  </si>
  <si>
    <t>Quốc phòng an ninh</t>
  </si>
  <si>
    <t>Ba khu dân cư biên giới Bắc Tây Ninh</t>
  </si>
  <si>
    <t>2010-2015</t>
  </si>
  <si>
    <t>Dự án khu vực phòng thủ tỉnh</t>
  </si>
  <si>
    <t>Tượng đài chiến thắng Junction city</t>
  </si>
  <si>
    <t>TW 
hỗ trợ</t>
  </si>
  <si>
    <t xml:space="preserve">DANH MỤC DỰ ÁN TRỌNG ĐIỂM ĐẦU TƯ GIAI ĐOẠN 2011-2015 </t>
  </si>
  <si>
    <t>HỘI ĐỒNG NHÂN DÂN</t>
  </si>
  <si>
    <t>TỈNH TÂY NINH</t>
  </si>
  <si>
    <t>2009-2013</t>
  </si>
  <si>
    <t>CỘNG HÒA XÃ HỘI CHỦ NGHĨA VIỆT NAM</t>
  </si>
  <si>
    <t>Độc lập - Tự do - Hạnh phúc</t>
  </si>
  <si>
    <t>Xã hội</t>
  </si>
  <si>
    <t>STT</t>
  </si>
  <si>
    <t>3.432 m2</t>
  </si>
  <si>
    <t>tưới 825ha</t>
  </si>
  <si>
    <t>Ban hành kèm theo Nghị quyết số 22/NQ-HĐND, ngày  26 tháng 7 năm 2011 của HĐND tỉnh khóa VIII, kỳ họp thứ 2</t>
  </si>
  <si>
    <t>Đường 782-784 (giai đoạn 2)</t>
  </si>
  <si>
    <t>Trường đạt chuẩn Quốc gia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</si>
</sst>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18" sqref="C18"/>
    </sheetView>
  </sheetViews>
  <sheetFormatPr defaultColWidth="9.140625" defaultRowHeight="12.75"/>
  <cols>
    <col min="1" max="1" width="5.28125" style="3" customWidth="1"/>
    <col min="2" max="2" width="3.28125" style="3" bestFit="1" customWidth="1"/>
    <col min="3" max="3" width="41.28125" style="2" customWidth="1"/>
    <col min="4" max="4" width="14.8515625" style="2" hidden="1" customWidth="1"/>
    <col min="5" max="5" width="11.57421875" style="3" customWidth="1"/>
    <col min="6" max="6" width="12.8515625" style="3" customWidth="1"/>
    <col min="7" max="7" width="11.00390625" style="2" customWidth="1"/>
    <col min="8" max="8" width="11.28125" style="2" bestFit="1" customWidth="1"/>
    <col min="9" max="9" width="11.28125" style="2" customWidth="1"/>
    <col min="10" max="10" width="11.00390625" style="2" customWidth="1"/>
    <col min="11" max="11" width="9.00390625" style="2" customWidth="1"/>
    <col min="12" max="12" width="10.28125" style="2" hidden="1" customWidth="1"/>
    <col min="13" max="13" width="11.8515625" style="2" hidden="1" customWidth="1"/>
    <col min="14" max="14" width="9.140625" style="2" customWidth="1"/>
    <col min="15" max="15" width="9.7109375" style="2" bestFit="1" customWidth="1"/>
    <col min="16" max="16384" width="9.140625" style="2" customWidth="1"/>
  </cols>
  <sheetData>
    <row r="1" spans="1:14" ht="30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8:12" ht="15.75">
      <c r="H3" s="4"/>
      <c r="J3" s="5"/>
      <c r="L3" s="6"/>
    </row>
    <row r="4" spans="1:14" s="1" customFormat="1" ht="20.25" customHeight="1">
      <c r="A4" s="75"/>
      <c r="B4" s="77"/>
      <c r="C4" s="77"/>
      <c r="D4" s="77"/>
      <c r="E4" s="75"/>
      <c r="F4" s="75"/>
      <c r="G4" s="79"/>
      <c r="H4" s="79"/>
      <c r="I4" s="79"/>
      <c r="J4" s="79"/>
      <c r="K4" s="79"/>
      <c r="L4" s="75"/>
      <c r="M4" s="75"/>
      <c r="N4" s="75"/>
    </row>
    <row r="5" spans="1:14" s="1" customFormat="1" ht="33.75" customHeight="1">
      <c r="A5" s="76"/>
      <c r="B5" s="76"/>
      <c r="C5" s="76"/>
      <c r="D5" s="76"/>
      <c r="E5" s="78"/>
      <c r="F5" s="78"/>
      <c r="G5" s="7"/>
      <c r="H5" s="7"/>
      <c r="I5" s="7"/>
      <c r="J5" s="7"/>
      <c r="K5" s="7"/>
      <c r="L5" s="78"/>
      <c r="M5" s="78"/>
      <c r="N5" s="78"/>
    </row>
    <row r="6" spans="1:14" s="3" customFormat="1" ht="18.75">
      <c r="A6" s="8"/>
      <c r="B6" s="8"/>
      <c r="C6" s="9"/>
      <c r="D6" s="10"/>
      <c r="E6" s="10"/>
      <c r="F6" s="8"/>
      <c r="G6" s="11"/>
      <c r="H6" s="11"/>
      <c r="I6" s="11"/>
      <c r="J6" s="11"/>
      <c r="K6" s="11"/>
      <c r="L6" s="11"/>
      <c r="M6" s="11"/>
      <c r="N6" s="8"/>
    </row>
    <row r="7" spans="1:14" s="15" customFormat="1" ht="21.75" customHeight="1">
      <c r="A7" s="12"/>
      <c r="B7" s="12"/>
      <c r="C7" s="13"/>
      <c r="D7" s="12"/>
      <c r="E7" s="12"/>
      <c r="F7" s="12"/>
      <c r="G7" s="14"/>
      <c r="H7" s="14"/>
      <c r="I7" s="14"/>
      <c r="J7" s="14"/>
      <c r="K7" s="14"/>
      <c r="L7" s="14"/>
      <c r="M7" s="14"/>
      <c r="N7" s="12"/>
    </row>
    <row r="8" spans="1:14" s="19" customFormat="1" ht="15.75">
      <c r="A8" s="16"/>
      <c r="B8" s="16"/>
      <c r="C8" s="17"/>
      <c r="D8" s="16"/>
      <c r="E8" s="16"/>
      <c r="F8" s="16"/>
      <c r="G8" s="18"/>
      <c r="H8" s="18"/>
      <c r="I8" s="18"/>
      <c r="J8" s="18"/>
      <c r="K8" s="18"/>
      <c r="L8" s="18"/>
      <c r="M8" s="18"/>
      <c r="N8" s="16"/>
    </row>
    <row r="9" spans="1:14" s="19" customFormat="1" ht="26.25" customHeight="1">
      <c r="A9" s="16"/>
      <c r="B9" s="16"/>
      <c r="C9" s="17"/>
      <c r="D9" s="16"/>
      <c r="E9" s="16"/>
      <c r="F9" s="16"/>
      <c r="G9" s="18"/>
      <c r="H9" s="18"/>
      <c r="I9" s="18"/>
      <c r="J9" s="18"/>
      <c r="K9" s="18"/>
      <c r="L9" s="18"/>
      <c r="M9" s="18"/>
      <c r="N9" s="16"/>
    </row>
    <row r="10" spans="1:14" s="21" customFormat="1" ht="15.75">
      <c r="A10" s="16"/>
      <c r="B10" s="16"/>
      <c r="C10" s="20"/>
      <c r="D10" s="16"/>
      <c r="E10" s="16"/>
      <c r="F10" s="16"/>
      <c r="G10" s="18"/>
      <c r="H10" s="18"/>
      <c r="I10" s="18"/>
      <c r="J10" s="18"/>
      <c r="K10" s="18"/>
      <c r="L10" s="18"/>
      <c r="M10" s="18"/>
      <c r="N10" s="16"/>
    </row>
    <row r="11" spans="1:14" s="23" customFormat="1" ht="20.25" customHeight="1">
      <c r="A11" s="12"/>
      <c r="B11" s="12"/>
      <c r="C11" s="22"/>
      <c r="D11" s="12"/>
      <c r="E11" s="12"/>
      <c r="F11" s="12"/>
      <c r="G11" s="14"/>
      <c r="H11" s="14"/>
      <c r="I11" s="14"/>
      <c r="J11" s="14"/>
      <c r="K11" s="14"/>
      <c r="L11" s="14"/>
      <c r="M11" s="14"/>
      <c r="N11" s="12"/>
    </row>
    <row r="12" spans="1:14" ht="15.75">
      <c r="A12" s="24"/>
      <c r="B12" s="24"/>
      <c r="C12" s="25"/>
      <c r="D12" s="26"/>
      <c r="E12" s="24"/>
      <c r="F12" s="24"/>
      <c r="G12" s="27"/>
      <c r="H12" s="27"/>
      <c r="I12" s="27"/>
      <c r="J12" s="27"/>
      <c r="K12" s="27"/>
      <c r="L12" s="27"/>
      <c r="M12" s="27"/>
      <c r="N12" s="24"/>
    </row>
    <row r="13" spans="1:14" s="28" customFormat="1" ht="15.75">
      <c r="A13" s="24"/>
      <c r="B13" s="24"/>
      <c r="C13" s="25"/>
      <c r="D13" s="26"/>
      <c r="E13" s="24"/>
      <c r="F13" s="24"/>
      <c r="G13" s="27"/>
      <c r="H13" s="27"/>
      <c r="I13" s="27"/>
      <c r="J13" s="27"/>
      <c r="K13" s="27"/>
      <c r="L13" s="27"/>
      <c r="M13" s="27"/>
      <c r="N13" s="24"/>
    </row>
    <row r="14" spans="1:14" ht="15.75">
      <c r="A14" s="24"/>
      <c r="B14" s="24"/>
      <c r="C14" s="29"/>
      <c r="D14" s="26"/>
      <c r="E14" s="24"/>
      <c r="F14" s="24"/>
      <c r="G14" s="27"/>
      <c r="H14" s="27"/>
      <c r="I14" s="27"/>
      <c r="J14" s="27"/>
      <c r="K14" s="27"/>
      <c r="L14" s="27"/>
      <c r="M14" s="27"/>
      <c r="N14" s="24"/>
    </row>
    <row r="15" spans="1:14" ht="15.75">
      <c r="A15" s="24"/>
      <c r="B15" s="24"/>
      <c r="C15" s="25"/>
      <c r="D15" s="24"/>
      <c r="E15" s="24"/>
      <c r="F15" s="24"/>
      <c r="G15" s="27"/>
      <c r="H15" s="27"/>
      <c r="I15" s="27"/>
      <c r="J15" s="27"/>
      <c r="K15" s="27"/>
      <c r="L15" s="27"/>
      <c r="M15" s="27"/>
      <c r="N15" s="24"/>
    </row>
    <row r="16" spans="1:14" ht="15.75">
      <c r="A16" s="24"/>
      <c r="B16" s="24"/>
      <c r="C16" s="25"/>
      <c r="D16" s="24"/>
      <c r="E16" s="24"/>
      <c r="F16" s="24"/>
      <c r="G16" s="27"/>
      <c r="H16" s="27"/>
      <c r="I16" s="27"/>
      <c r="J16" s="27"/>
      <c r="K16" s="27"/>
      <c r="L16" s="27"/>
      <c r="M16" s="27"/>
      <c r="N16" s="24"/>
    </row>
    <row r="17" spans="1:14" ht="15.75">
      <c r="A17" s="24"/>
      <c r="B17" s="24"/>
      <c r="C17" s="25"/>
      <c r="D17" s="24"/>
      <c r="E17" s="24"/>
      <c r="F17" s="24"/>
      <c r="G17" s="27"/>
      <c r="H17" s="27"/>
      <c r="I17" s="27"/>
      <c r="J17" s="27"/>
      <c r="K17" s="27"/>
      <c r="L17" s="27"/>
      <c r="M17" s="27"/>
      <c r="N17" s="24"/>
    </row>
    <row r="18" spans="1:14" s="31" customFormat="1" ht="15.75">
      <c r="A18" s="24"/>
      <c r="B18" s="24"/>
      <c r="C18" s="30"/>
      <c r="D18" s="24"/>
      <c r="E18" s="24"/>
      <c r="F18" s="24"/>
      <c r="G18" s="27"/>
      <c r="H18" s="27"/>
      <c r="I18" s="27"/>
      <c r="J18" s="27"/>
      <c r="K18" s="27"/>
      <c r="L18" s="27"/>
      <c r="M18" s="27"/>
      <c r="N18" s="24"/>
    </row>
    <row r="19" spans="1:14" ht="15.75">
      <c r="A19" s="24"/>
      <c r="B19" s="24"/>
      <c r="C19" s="32"/>
      <c r="D19" s="24"/>
      <c r="E19" s="24"/>
      <c r="F19" s="24"/>
      <c r="G19" s="27"/>
      <c r="H19" s="27"/>
      <c r="I19" s="27"/>
      <c r="J19" s="27"/>
      <c r="K19" s="27"/>
      <c r="L19" s="27"/>
      <c r="M19" s="27"/>
      <c r="N19" s="24"/>
    </row>
    <row r="20" spans="1:14" ht="15.75">
      <c r="A20" s="24"/>
      <c r="B20" s="24"/>
      <c r="C20" s="32"/>
      <c r="D20" s="24"/>
      <c r="E20" s="24"/>
      <c r="F20" s="24"/>
      <c r="G20" s="27"/>
      <c r="H20" s="27"/>
      <c r="I20" s="27"/>
      <c r="J20" s="27"/>
      <c r="K20" s="27"/>
      <c r="L20" s="27"/>
      <c r="M20" s="27"/>
      <c r="N20" s="24"/>
    </row>
    <row r="21" spans="1:14" ht="15.75">
      <c r="A21" s="24"/>
      <c r="B21" s="24"/>
      <c r="C21" s="32"/>
      <c r="D21" s="24"/>
      <c r="E21" s="24"/>
      <c r="F21" s="24"/>
      <c r="G21" s="27"/>
      <c r="H21" s="27"/>
      <c r="I21" s="27"/>
      <c r="J21" s="27"/>
      <c r="K21" s="27"/>
      <c r="L21" s="27"/>
      <c r="M21" s="27"/>
      <c r="N21" s="24"/>
    </row>
    <row r="22" spans="1:14" ht="15.75">
      <c r="A22" s="24"/>
      <c r="B22" s="24"/>
      <c r="C22" s="32"/>
      <c r="D22" s="24"/>
      <c r="E22" s="24"/>
      <c r="F22" s="24"/>
      <c r="G22" s="27"/>
      <c r="H22" s="27"/>
      <c r="I22" s="27"/>
      <c r="J22" s="27"/>
      <c r="K22" s="27"/>
      <c r="L22" s="27"/>
      <c r="M22" s="27"/>
      <c r="N22" s="24"/>
    </row>
    <row r="23" spans="1:14" ht="15.75">
      <c r="A23" s="24"/>
      <c r="B23" s="24"/>
      <c r="C23" s="13"/>
      <c r="D23" s="12"/>
      <c r="E23" s="12"/>
      <c r="F23" s="24"/>
      <c r="G23" s="14"/>
      <c r="H23" s="14"/>
      <c r="I23" s="14"/>
      <c r="J23" s="14"/>
      <c r="K23" s="14"/>
      <c r="L23" s="14"/>
      <c r="M23" s="14"/>
      <c r="N23" s="24"/>
    </row>
    <row r="24" spans="1:14" s="33" customFormat="1" ht="15.75">
      <c r="A24" s="24"/>
      <c r="B24" s="24"/>
      <c r="C24" s="32"/>
      <c r="D24" s="24"/>
      <c r="E24" s="24"/>
      <c r="F24" s="24"/>
      <c r="G24" s="27"/>
      <c r="H24" s="27"/>
      <c r="I24" s="27"/>
      <c r="J24" s="27"/>
      <c r="K24" s="27"/>
      <c r="L24" s="27"/>
      <c r="M24" s="27"/>
      <c r="N24" s="24"/>
    </row>
    <row r="25" spans="1:14" ht="15.75">
      <c r="A25" s="24"/>
      <c r="B25" s="24"/>
      <c r="C25" s="13"/>
      <c r="D25" s="12"/>
      <c r="E25" s="12"/>
      <c r="F25" s="24"/>
      <c r="G25" s="14"/>
      <c r="H25" s="14"/>
      <c r="I25" s="14"/>
      <c r="J25" s="14"/>
      <c r="K25" s="14"/>
      <c r="L25" s="14"/>
      <c r="M25" s="14"/>
      <c r="N25" s="24"/>
    </row>
    <row r="26" spans="1:14" ht="39.75" customHeight="1">
      <c r="A26" s="24"/>
      <c r="B26" s="24"/>
      <c r="C26" s="32"/>
      <c r="D26" s="24"/>
      <c r="E26" s="24"/>
      <c r="F26" s="24"/>
      <c r="G26" s="27"/>
      <c r="H26" s="27"/>
      <c r="I26" s="27"/>
      <c r="J26" s="27"/>
      <c r="K26" s="27"/>
      <c r="L26" s="27"/>
      <c r="M26" s="27"/>
      <c r="N26" s="24"/>
    </row>
    <row r="27" spans="1:14" ht="39.75" customHeight="1">
      <c r="A27" s="24"/>
      <c r="B27" s="24"/>
      <c r="C27" s="32"/>
      <c r="D27" s="24"/>
      <c r="E27" s="24"/>
      <c r="F27" s="24"/>
      <c r="G27" s="27"/>
      <c r="H27" s="27"/>
      <c r="I27" s="27"/>
      <c r="J27" s="27"/>
      <c r="K27" s="27"/>
      <c r="L27" s="27"/>
      <c r="M27" s="27"/>
      <c r="N27" s="24"/>
    </row>
    <row r="28" spans="1:14" ht="15.75">
      <c r="A28" s="24"/>
      <c r="B28" s="24"/>
      <c r="C28" s="32"/>
      <c r="D28" s="24"/>
      <c r="E28" s="24"/>
      <c r="F28" s="24"/>
      <c r="G28" s="27"/>
      <c r="H28" s="27"/>
      <c r="I28" s="27"/>
      <c r="J28" s="27"/>
      <c r="K28" s="27"/>
      <c r="L28" s="27"/>
      <c r="M28" s="27"/>
      <c r="N28" s="24"/>
    </row>
    <row r="29" spans="1:14" ht="21" customHeight="1">
      <c r="A29" s="24"/>
      <c r="B29" s="24"/>
      <c r="C29" s="13"/>
      <c r="D29" s="12"/>
      <c r="E29" s="12"/>
      <c r="F29" s="24"/>
      <c r="G29" s="14"/>
      <c r="H29" s="14"/>
      <c r="I29" s="14"/>
      <c r="J29" s="14"/>
      <c r="K29" s="14"/>
      <c r="L29" s="14"/>
      <c r="M29" s="14"/>
      <c r="N29" s="24"/>
    </row>
    <row r="30" spans="1:14" ht="24" customHeight="1">
      <c r="A30" s="24"/>
      <c r="B30" s="24"/>
      <c r="C30" s="32"/>
      <c r="D30" s="24"/>
      <c r="E30" s="24"/>
      <c r="F30" s="24"/>
      <c r="G30" s="27"/>
      <c r="H30" s="27"/>
      <c r="I30" s="27"/>
      <c r="J30" s="27"/>
      <c r="K30" s="27"/>
      <c r="L30" s="27"/>
      <c r="M30" s="27"/>
      <c r="N30" s="24"/>
    </row>
    <row r="31" spans="1:14" ht="27" customHeight="1">
      <c r="A31" s="24"/>
      <c r="B31" s="24"/>
      <c r="C31" s="32"/>
      <c r="D31" s="24"/>
      <c r="E31" s="24"/>
      <c r="F31" s="24"/>
      <c r="G31" s="27"/>
      <c r="H31" s="27"/>
      <c r="I31" s="27"/>
      <c r="J31" s="27"/>
      <c r="K31" s="27"/>
      <c r="L31" s="27"/>
      <c r="M31" s="27"/>
      <c r="N31" s="24"/>
    </row>
    <row r="32" spans="1:14" ht="15.75">
      <c r="A32" s="24"/>
      <c r="B32" s="24"/>
      <c r="C32" s="32"/>
      <c r="D32" s="24"/>
      <c r="E32" s="24"/>
      <c r="F32" s="24"/>
      <c r="G32" s="27"/>
      <c r="H32" s="27"/>
      <c r="I32" s="27"/>
      <c r="J32" s="27"/>
      <c r="K32" s="27"/>
      <c r="L32" s="27"/>
      <c r="M32" s="27"/>
      <c r="N32" s="24"/>
    </row>
    <row r="33" spans="1:14" ht="15.75">
      <c r="A33" s="24"/>
      <c r="B33" s="24"/>
      <c r="C33" s="32"/>
      <c r="D33" s="24"/>
      <c r="E33" s="24"/>
      <c r="F33" s="24"/>
      <c r="G33" s="27"/>
      <c r="H33" s="27"/>
      <c r="I33" s="27"/>
      <c r="J33" s="27"/>
      <c r="K33" s="27"/>
      <c r="L33" s="27"/>
      <c r="M33" s="27"/>
      <c r="N33" s="24"/>
    </row>
    <row r="34" spans="1:14" ht="15.75">
      <c r="A34" s="24"/>
      <c r="B34" s="24"/>
      <c r="C34" s="32"/>
      <c r="D34" s="24"/>
      <c r="E34" s="24"/>
      <c r="F34" s="24"/>
      <c r="G34" s="27"/>
      <c r="H34" s="27"/>
      <c r="I34" s="27"/>
      <c r="J34" s="27"/>
      <c r="K34" s="27"/>
      <c r="L34" s="27"/>
      <c r="M34" s="27"/>
      <c r="N34" s="24"/>
    </row>
    <row r="35" spans="1:14" ht="15.75">
      <c r="A35" s="24"/>
      <c r="B35" s="24"/>
      <c r="C35" s="32"/>
      <c r="D35" s="24"/>
      <c r="E35" s="24"/>
      <c r="F35" s="24"/>
      <c r="G35" s="27"/>
      <c r="H35" s="27"/>
      <c r="I35" s="27"/>
      <c r="J35" s="27"/>
      <c r="K35" s="27"/>
      <c r="L35" s="27"/>
      <c r="M35" s="27"/>
      <c r="N35" s="27"/>
    </row>
    <row r="36" spans="1:14" ht="15.75">
      <c r="A36" s="24"/>
      <c r="B36" s="24"/>
      <c r="C36" s="32"/>
      <c r="D36" s="24"/>
      <c r="E36" s="24"/>
      <c r="F36" s="24"/>
      <c r="G36" s="27"/>
      <c r="H36" s="27"/>
      <c r="I36" s="27"/>
      <c r="J36" s="27"/>
      <c r="K36" s="27"/>
      <c r="L36" s="27"/>
      <c r="M36" s="27"/>
      <c r="N36" s="24"/>
    </row>
    <row r="37" spans="1:14" s="15" customFormat="1" ht="21.75" customHeight="1">
      <c r="A37" s="12"/>
      <c r="B37" s="12"/>
      <c r="C37" s="34"/>
      <c r="D37" s="12"/>
      <c r="E37" s="12"/>
      <c r="F37" s="12"/>
      <c r="G37" s="14"/>
      <c r="H37" s="14"/>
      <c r="I37" s="14"/>
      <c r="J37" s="14"/>
      <c r="K37" s="14"/>
      <c r="L37" s="14"/>
      <c r="M37" s="14"/>
      <c r="N37" s="12"/>
    </row>
    <row r="38" spans="1:14" s="28" customFormat="1" ht="15.75">
      <c r="A38" s="24"/>
      <c r="B38" s="24"/>
      <c r="C38" s="32"/>
      <c r="D38" s="24"/>
      <c r="E38" s="24"/>
      <c r="F38" s="24"/>
      <c r="G38" s="27"/>
      <c r="H38" s="27"/>
      <c r="I38" s="27"/>
      <c r="J38" s="27"/>
      <c r="K38" s="27"/>
      <c r="L38" s="27"/>
      <c r="M38" s="27"/>
      <c r="N38" s="24"/>
    </row>
    <row r="39" spans="1:14" s="38" customFormat="1" ht="15.75">
      <c r="A39" s="35"/>
      <c r="B39" s="35"/>
      <c r="C39" s="36"/>
      <c r="D39" s="35"/>
      <c r="E39" s="35"/>
      <c r="F39" s="35"/>
      <c r="G39" s="37"/>
      <c r="H39" s="37"/>
      <c r="I39" s="37"/>
      <c r="J39" s="37"/>
      <c r="K39" s="37"/>
      <c r="L39" s="37"/>
      <c r="M39" s="37"/>
      <c r="N39" s="37"/>
    </row>
    <row r="40" spans="1:14" s="28" customFormat="1" ht="15.75">
      <c r="A40" s="24"/>
      <c r="B40" s="24"/>
      <c r="C40" s="32"/>
      <c r="D40" s="24"/>
      <c r="E40" s="24"/>
      <c r="F40" s="24"/>
      <c r="G40" s="27"/>
      <c r="H40" s="27"/>
      <c r="I40" s="27"/>
      <c r="J40" s="27"/>
      <c r="K40" s="27"/>
      <c r="L40" s="27"/>
      <c r="M40" s="27"/>
      <c r="N40" s="24"/>
    </row>
    <row r="41" spans="1:14" s="41" customFormat="1" ht="20.25" customHeight="1">
      <c r="A41" s="35"/>
      <c r="B41" s="35"/>
      <c r="C41" s="39"/>
      <c r="D41" s="35"/>
      <c r="E41" s="35"/>
      <c r="F41" s="35"/>
      <c r="G41" s="40"/>
      <c r="H41" s="40"/>
      <c r="I41" s="40"/>
      <c r="J41" s="40"/>
      <c r="K41" s="40"/>
      <c r="L41" s="40"/>
      <c r="M41" s="40"/>
      <c r="N41" s="35"/>
    </row>
    <row r="42" spans="1:14" s="21" customFormat="1" ht="15.75">
      <c r="A42" s="16"/>
      <c r="B42" s="16"/>
      <c r="C42" s="20"/>
      <c r="D42" s="16"/>
      <c r="E42" s="16"/>
      <c r="F42" s="16"/>
      <c r="G42" s="27"/>
      <c r="H42" s="18"/>
      <c r="I42" s="18"/>
      <c r="J42" s="18"/>
      <c r="K42" s="18"/>
      <c r="L42" s="18"/>
      <c r="M42" s="18"/>
      <c r="N42" s="16"/>
    </row>
    <row r="43" spans="1:14" ht="15.75">
      <c r="A43" s="24"/>
      <c r="B43" s="24"/>
      <c r="C43" s="32"/>
      <c r="D43" s="24"/>
      <c r="E43" s="24"/>
      <c r="F43" s="24"/>
      <c r="G43" s="27"/>
      <c r="H43" s="27"/>
      <c r="I43" s="27"/>
      <c r="J43" s="27"/>
      <c r="K43" s="27"/>
      <c r="L43" s="27"/>
      <c r="M43" s="27"/>
      <c r="N43" s="24"/>
    </row>
    <row r="44" spans="1:14" ht="15.75">
      <c r="A44" s="42"/>
      <c r="B44" s="42"/>
      <c r="C44" s="43"/>
      <c r="D44" s="43"/>
      <c r="E44" s="42"/>
      <c r="F44" s="42"/>
      <c r="G44" s="43"/>
      <c r="H44" s="43"/>
      <c r="I44" s="43"/>
      <c r="J44" s="43"/>
      <c r="K44" s="43"/>
      <c r="L44" s="43"/>
      <c r="M44" s="43"/>
      <c r="N44" s="43"/>
    </row>
  </sheetData>
  <mergeCells count="12">
    <mergeCell ref="M4:M5"/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K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73">
      <selection activeCell="C30" sqref="C30"/>
    </sheetView>
  </sheetViews>
  <sheetFormatPr defaultColWidth="9.140625" defaultRowHeight="12.75"/>
  <cols>
    <col min="1" max="1" width="4.57421875" style="3" customWidth="1"/>
    <col min="2" max="2" width="4.28125" style="3" customWidth="1"/>
    <col min="3" max="3" width="41.28125" style="2" customWidth="1"/>
    <col min="4" max="4" width="11.57421875" style="3" customWidth="1"/>
    <col min="5" max="5" width="12.8515625" style="3" customWidth="1"/>
    <col min="6" max="6" width="11.00390625" style="2" customWidth="1"/>
    <col min="7" max="7" width="10.140625" style="2" customWidth="1"/>
    <col min="8" max="8" width="8.7109375" style="2" customWidth="1"/>
    <col min="9" max="9" width="8.57421875" style="2" customWidth="1"/>
    <col min="10" max="10" width="7.140625" style="2" customWidth="1"/>
    <col min="11" max="11" width="10.28125" style="2" hidden="1" customWidth="1"/>
    <col min="12" max="12" width="11.8515625" style="2" hidden="1" customWidth="1"/>
    <col min="13" max="13" width="9.140625" style="2" customWidth="1"/>
    <col min="14" max="14" width="9.7109375" style="2" bestFit="1" customWidth="1"/>
    <col min="15" max="16384" width="9.140625" style="2" customWidth="1"/>
  </cols>
  <sheetData>
    <row r="1" spans="1:13" s="46" customFormat="1" ht="18.75">
      <c r="A1" s="45"/>
      <c r="B1" s="80" t="s">
        <v>83</v>
      </c>
      <c r="C1" s="80"/>
      <c r="D1" s="45"/>
      <c r="E1" s="80" t="s">
        <v>86</v>
      </c>
      <c r="F1" s="80"/>
      <c r="G1" s="80"/>
      <c r="H1" s="80"/>
      <c r="I1" s="80"/>
      <c r="J1" s="80"/>
      <c r="K1" s="80"/>
      <c r="L1" s="80"/>
      <c r="M1" s="80"/>
    </row>
    <row r="2" spans="1:13" s="46" customFormat="1" ht="18.75">
      <c r="A2" s="45"/>
      <c r="B2" s="80" t="s">
        <v>84</v>
      </c>
      <c r="C2" s="80"/>
      <c r="D2" s="45"/>
      <c r="E2" s="81" t="s">
        <v>87</v>
      </c>
      <c r="F2" s="81"/>
      <c r="G2" s="81"/>
      <c r="H2" s="81"/>
      <c r="I2" s="81"/>
      <c r="J2" s="81"/>
      <c r="K2" s="81"/>
      <c r="L2" s="81"/>
      <c r="M2" s="81"/>
    </row>
    <row r="4" spans="1:13" s="44" customFormat="1" ht="18.75">
      <c r="A4" s="82" t="s">
        <v>82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44" customFormat="1" ht="18.75">
      <c r="A5" s="83" t="s">
        <v>92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7:11" ht="15.75">
      <c r="G6" s="4"/>
      <c r="I6" s="5" t="s">
        <v>0</v>
      </c>
      <c r="K6" s="6" t="s">
        <v>1</v>
      </c>
    </row>
    <row r="7" spans="1:13" s="1" customFormat="1" ht="20.25" customHeight="1">
      <c r="A7" s="84" t="s">
        <v>2</v>
      </c>
      <c r="B7" s="86" t="s">
        <v>89</v>
      </c>
      <c r="C7" s="86" t="s">
        <v>3</v>
      </c>
      <c r="D7" s="84" t="s">
        <v>4</v>
      </c>
      <c r="E7" s="84" t="s">
        <v>5</v>
      </c>
      <c r="F7" s="88" t="s">
        <v>6</v>
      </c>
      <c r="G7" s="88"/>
      <c r="H7" s="88"/>
      <c r="I7" s="88"/>
      <c r="J7" s="88"/>
      <c r="K7" s="84" t="s">
        <v>7</v>
      </c>
      <c r="L7" s="84" t="s">
        <v>8</v>
      </c>
      <c r="M7" s="84" t="s">
        <v>9</v>
      </c>
    </row>
    <row r="8" spans="1:13" s="1" customFormat="1" ht="33.75" customHeight="1">
      <c r="A8" s="85"/>
      <c r="B8" s="85"/>
      <c r="C8" s="85"/>
      <c r="D8" s="87"/>
      <c r="E8" s="87"/>
      <c r="F8" s="47" t="s">
        <v>10</v>
      </c>
      <c r="G8" s="47" t="s">
        <v>11</v>
      </c>
      <c r="H8" s="48" t="s">
        <v>81</v>
      </c>
      <c r="I8" s="47" t="s">
        <v>12</v>
      </c>
      <c r="J8" s="47" t="s">
        <v>13</v>
      </c>
      <c r="K8" s="87"/>
      <c r="L8" s="87"/>
      <c r="M8" s="87"/>
    </row>
    <row r="9" spans="1:13" s="3" customFormat="1" ht="15.75">
      <c r="A9" s="49"/>
      <c r="B9" s="49"/>
      <c r="C9" s="50" t="s">
        <v>14</v>
      </c>
      <c r="D9" s="51" t="s">
        <v>15</v>
      </c>
      <c r="E9" s="49"/>
      <c r="F9" s="52">
        <f>F14+F31+F42+F28+F10+F26+F39+F44</f>
        <v>7950</v>
      </c>
      <c r="G9" s="53">
        <f>G14+G31+G42+G28+G10+G26+G39+G44</f>
        <v>4225</v>
      </c>
      <c r="H9" s="53">
        <f>H14+H31+H42+H28+H10+H26+H39+H44</f>
        <v>2005</v>
      </c>
      <c r="I9" s="53">
        <f>I14+I31+I42+I28+I10+I26+I39+I44</f>
        <v>1490</v>
      </c>
      <c r="J9" s="53">
        <f>J14+J31+J42+J28+J10+J26+J39+J44</f>
        <v>230</v>
      </c>
      <c r="K9" s="52">
        <f>K14+K31+K28+K10+K26+K39+K44</f>
        <v>112959</v>
      </c>
      <c r="L9" s="52">
        <f>L14+L31+L28+L10+L26+L39+L44</f>
        <v>494376</v>
      </c>
      <c r="M9" s="49"/>
    </row>
    <row r="10" spans="1:13" s="15" customFormat="1" ht="21.75" customHeight="1">
      <c r="A10" s="54"/>
      <c r="B10" s="54"/>
      <c r="C10" s="55" t="s">
        <v>16</v>
      </c>
      <c r="D10" s="54"/>
      <c r="E10" s="54"/>
      <c r="F10" s="56">
        <f>SUM(F11:F13)</f>
        <v>870</v>
      </c>
      <c r="G10" s="57">
        <f>SUM(G11:G13)</f>
        <v>340</v>
      </c>
      <c r="H10" s="57">
        <f>SUM(H11:H13)</f>
        <v>530</v>
      </c>
      <c r="I10" s="57"/>
      <c r="J10" s="57"/>
      <c r="K10" s="56">
        <f>SUM(K11:K13)</f>
        <v>14869</v>
      </c>
      <c r="L10" s="56">
        <f>SUM(L11:L13)</f>
        <v>-13999</v>
      </c>
      <c r="M10" s="54"/>
    </row>
    <row r="11" spans="1:13" s="19" customFormat="1" ht="15.75">
      <c r="A11" s="58">
        <v>1</v>
      </c>
      <c r="B11" s="58">
        <v>1</v>
      </c>
      <c r="C11" s="59" t="s">
        <v>17</v>
      </c>
      <c r="D11" s="58" t="s">
        <v>85</v>
      </c>
      <c r="E11" s="58" t="s">
        <v>18</v>
      </c>
      <c r="F11" s="60">
        <f>SUM(G11:J11)</f>
        <v>60</v>
      </c>
      <c r="G11" s="61">
        <v>60</v>
      </c>
      <c r="H11" s="61"/>
      <c r="I11" s="61"/>
      <c r="J11" s="61"/>
      <c r="K11" s="60">
        <v>11615</v>
      </c>
      <c r="L11" s="60">
        <f>F11-K11</f>
        <v>-11555</v>
      </c>
      <c r="M11" s="58"/>
    </row>
    <row r="12" spans="1:13" s="19" customFormat="1" ht="26.25" customHeight="1">
      <c r="A12" s="58">
        <v>2</v>
      </c>
      <c r="B12" s="58">
        <v>2</v>
      </c>
      <c r="C12" s="59" t="s">
        <v>19</v>
      </c>
      <c r="D12" s="58" t="s">
        <v>20</v>
      </c>
      <c r="E12" s="58" t="s">
        <v>91</v>
      </c>
      <c r="F12" s="60">
        <f>SUM(G12:J12)</f>
        <v>60</v>
      </c>
      <c r="G12" s="61">
        <v>30</v>
      </c>
      <c r="H12" s="61">
        <v>30</v>
      </c>
      <c r="I12" s="61"/>
      <c r="J12" s="61"/>
      <c r="K12" s="60">
        <v>3254</v>
      </c>
      <c r="L12" s="60">
        <f>F12-K12</f>
        <v>-3194</v>
      </c>
      <c r="M12" s="58"/>
    </row>
    <row r="13" spans="1:13" s="21" customFormat="1" ht="15.75">
      <c r="A13" s="58">
        <v>3</v>
      </c>
      <c r="B13" s="58">
        <v>3</v>
      </c>
      <c r="C13" s="62" t="s">
        <v>21</v>
      </c>
      <c r="D13" s="58" t="s">
        <v>22</v>
      </c>
      <c r="E13" s="58"/>
      <c r="F13" s="60">
        <f>SUM(G13:J13)</f>
        <v>750</v>
      </c>
      <c r="G13" s="61">
        <v>250</v>
      </c>
      <c r="H13" s="61">
        <v>500</v>
      </c>
      <c r="I13" s="61"/>
      <c r="J13" s="61"/>
      <c r="K13" s="60"/>
      <c r="L13" s="60">
        <f>F13-K13</f>
        <v>750</v>
      </c>
      <c r="M13" s="58"/>
    </row>
    <row r="14" spans="1:13" s="23" customFormat="1" ht="20.25" customHeight="1">
      <c r="A14" s="54"/>
      <c r="B14" s="54"/>
      <c r="C14" s="63" t="s">
        <v>23</v>
      </c>
      <c r="D14" s="54"/>
      <c r="E14" s="54"/>
      <c r="F14" s="56">
        <f>SUM(F15:F25)</f>
        <v>3070</v>
      </c>
      <c r="G14" s="57">
        <f aca="true" t="shared" si="0" ref="G14:L14">SUM(G15:G25)</f>
        <v>1210</v>
      </c>
      <c r="H14" s="57">
        <f t="shared" si="0"/>
        <v>710</v>
      </c>
      <c r="I14" s="57">
        <f t="shared" si="0"/>
        <v>1150</v>
      </c>
      <c r="J14" s="57"/>
      <c r="K14" s="56">
        <f t="shared" si="0"/>
        <v>53078</v>
      </c>
      <c r="L14" s="56">
        <f t="shared" si="0"/>
        <v>-50168</v>
      </c>
      <c r="M14" s="54"/>
    </row>
    <row r="15" spans="1:13" ht="15.75">
      <c r="A15" s="58">
        <v>4</v>
      </c>
      <c r="B15" s="58">
        <v>1</v>
      </c>
      <c r="C15" s="64" t="s">
        <v>24</v>
      </c>
      <c r="D15" s="58" t="s">
        <v>25</v>
      </c>
      <c r="E15" s="58" t="s">
        <v>26</v>
      </c>
      <c r="F15" s="60">
        <f aca="true" t="shared" si="1" ref="F15:F25">SUM(G15:J15)</f>
        <v>200</v>
      </c>
      <c r="G15" s="61">
        <v>50</v>
      </c>
      <c r="H15" s="61">
        <v>150</v>
      </c>
      <c r="I15" s="61"/>
      <c r="J15" s="61"/>
      <c r="K15" s="60"/>
      <c r="L15" s="60">
        <f aca="true" t="shared" si="2" ref="L15:L25">F15-K15</f>
        <v>200</v>
      </c>
      <c r="M15" s="58"/>
    </row>
    <row r="16" spans="1:13" s="28" customFormat="1" ht="30">
      <c r="A16" s="58">
        <v>5</v>
      </c>
      <c r="B16" s="58">
        <v>2</v>
      </c>
      <c r="C16" s="64" t="s">
        <v>27</v>
      </c>
      <c r="D16" s="58" t="s">
        <v>25</v>
      </c>
      <c r="E16" s="58" t="s">
        <v>28</v>
      </c>
      <c r="F16" s="60">
        <f t="shared" si="1"/>
        <v>250</v>
      </c>
      <c r="G16" s="61">
        <v>100</v>
      </c>
      <c r="H16" s="61">
        <v>150</v>
      </c>
      <c r="I16" s="61"/>
      <c r="J16" s="61"/>
      <c r="K16" s="60"/>
      <c r="L16" s="60">
        <f t="shared" si="2"/>
        <v>250</v>
      </c>
      <c r="M16" s="58"/>
    </row>
    <row r="17" spans="1:13" ht="30">
      <c r="A17" s="58">
        <v>6</v>
      </c>
      <c r="B17" s="58">
        <v>3</v>
      </c>
      <c r="C17" s="65" t="s">
        <v>29</v>
      </c>
      <c r="D17" s="58" t="s">
        <v>30</v>
      </c>
      <c r="E17" s="58" t="s">
        <v>31</v>
      </c>
      <c r="F17" s="60">
        <f t="shared" si="1"/>
        <v>750</v>
      </c>
      <c r="G17" s="61">
        <v>100</v>
      </c>
      <c r="H17" s="61"/>
      <c r="I17" s="61">
        <v>650</v>
      </c>
      <c r="J17" s="61"/>
      <c r="K17" s="60"/>
      <c r="L17" s="60">
        <f t="shared" si="2"/>
        <v>750</v>
      </c>
      <c r="M17" s="58"/>
    </row>
    <row r="18" spans="1:13" ht="30">
      <c r="A18" s="58">
        <v>7</v>
      </c>
      <c r="B18" s="58">
        <v>4</v>
      </c>
      <c r="C18" s="64" t="s">
        <v>93</v>
      </c>
      <c r="D18" s="58" t="s">
        <v>32</v>
      </c>
      <c r="E18" s="58" t="s">
        <v>33</v>
      </c>
      <c r="F18" s="60">
        <f t="shared" si="1"/>
        <v>600</v>
      </c>
      <c r="G18" s="61">
        <v>100</v>
      </c>
      <c r="H18" s="61"/>
      <c r="I18" s="61">
        <v>500</v>
      </c>
      <c r="J18" s="61"/>
      <c r="K18" s="60">
        <v>53078</v>
      </c>
      <c r="L18" s="60">
        <f t="shared" si="2"/>
        <v>-52478</v>
      </c>
      <c r="M18" s="58"/>
    </row>
    <row r="19" spans="1:13" ht="30">
      <c r="A19" s="58">
        <v>8</v>
      </c>
      <c r="B19" s="58">
        <v>5</v>
      </c>
      <c r="C19" s="64" t="s">
        <v>34</v>
      </c>
      <c r="D19" s="58" t="s">
        <v>25</v>
      </c>
      <c r="E19" s="58" t="s">
        <v>35</v>
      </c>
      <c r="F19" s="60">
        <f t="shared" si="1"/>
        <v>150</v>
      </c>
      <c r="G19" s="61">
        <v>150</v>
      </c>
      <c r="H19" s="61"/>
      <c r="I19" s="61"/>
      <c r="J19" s="61"/>
      <c r="K19" s="60"/>
      <c r="L19" s="60">
        <f t="shared" si="2"/>
        <v>150</v>
      </c>
      <c r="M19" s="58" t="s">
        <v>36</v>
      </c>
    </row>
    <row r="20" spans="1:13" ht="30">
      <c r="A20" s="58">
        <v>9</v>
      </c>
      <c r="B20" s="58">
        <v>6</v>
      </c>
      <c r="C20" s="64" t="s">
        <v>37</v>
      </c>
      <c r="D20" s="58" t="s">
        <v>30</v>
      </c>
      <c r="E20" s="58" t="s">
        <v>38</v>
      </c>
      <c r="F20" s="60">
        <f t="shared" si="1"/>
        <v>200</v>
      </c>
      <c r="G20" s="61">
        <v>30</v>
      </c>
      <c r="H20" s="61">
        <v>170</v>
      </c>
      <c r="I20" s="61"/>
      <c r="J20" s="61"/>
      <c r="K20" s="60"/>
      <c r="L20" s="60">
        <f t="shared" si="2"/>
        <v>200</v>
      </c>
      <c r="M20" s="58"/>
    </row>
    <row r="21" spans="1:13" s="31" customFormat="1" ht="15.75">
      <c r="A21" s="58">
        <v>10</v>
      </c>
      <c r="B21" s="58">
        <v>7</v>
      </c>
      <c r="C21" s="59" t="s">
        <v>39</v>
      </c>
      <c r="D21" s="58" t="s">
        <v>40</v>
      </c>
      <c r="E21" s="58" t="s">
        <v>41</v>
      </c>
      <c r="F21" s="60">
        <f t="shared" si="1"/>
        <v>60</v>
      </c>
      <c r="G21" s="61">
        <v>60</v>
      </c>
      <c r="H21" s="61"/>
      <c r="I21" s="61"/>
      <c r="J21" s="61"/>
      <c r="K21" s="60"/>
      <c r="L21" s="60">
        <f t="shared" si="2"/>
        <v>60</v>
      </c>
      <c r="M21" s="58" t="s">
        <v>36</v>
      </c>
    </row>
    <row r="22" spans="1:13" ht="45">
      <c r="A22" s="58">
        <v>11</v>
      </c>
      <c r="B22" s="58">
        <v>8</v>
      </c>
      <c r="C22" s="62" t="s">
        <v>42</v>
      </c>
      <c r="D22" s="58" t="s">
        <v>30</v>
      </c>
      <c r="E22" s="58" t="s">
        <v>43</v>
      </c>
      <c r="F22" s="60">
        <f t="shared" si="1"/>
        <v>100</v>
      </c>
      <c r="G22" s="61">
        <v>20</v>
      </c>
      <c r="H22" s="61">
        <v>80</v>
      </c>
      <c r="I22" s="61"/>
      <c r="J22" s="61"/>
      <c r="K22" s="60"/>
      <c r="L22" s="60">
        <f t="shared" si="2"/>
        <v>100</v>
      </c>
      <c r="M22" s="58"/>
    </row>
    <row r="23" spans="1:13" ht="15.75">
      <c r="A23" s="58">
        <v>12</v>
      </c>
      <c r="B23" s="58">
        <v>9</v>
      </c>
      <c r="C23" s="62" t="s">
        <v>44</v>
      </c>
      <c r="D23" s="58" t="s">
        <v>30</v>
      </c>
      <c r="E23" s="58" t="s">
        <v>45</v>
      </c>
      <c r="F23" s="60">
        <f t="shared" si="1"/>
        <v>85</v>
      </c>
      <c r="G23" s="61"/>
      <c r="H23" s="61">
        <v>85</v>
      </c>
      <c r="I23" s="61"/>
      <c r="J23" s="61"/>
      <c r="K23" s="60"/>
      <c r="L23" s="60"/>
      <c r="M23" s="58"/>
    </row>
    <row r="24" spans="1:13" ht="30">
      <c r="A24" s="58">
        <v>13</v>
      </c>
      <c r="B24" s="58">
        <v>10</v>
      </c>
      <c r="C24" s="62" t="s">
        <v>46</v>
      </c>
      <c r="D24" s="58" t="s">
        <v>32</v>
      </c>
      <c r="E24" s="58" t="s">
        <v>45</v>
      </c>
      <c r="F24" s="60">
        <f t="shared" si="1"/>
        <v>75</v>
      </c>
      <c r="G24" s="61"/>
      <c r="H24" s="61">
        <v>75</v>
      </c>
      <c r="I24" s="61"/>
      <c r="J24" s="61"/>
      <c r="K24" s="60"/>
      <c r="L24" s="60"/>
      <c r="M24" s="58"/>
    </row>
    <row r="25" spans="1:13" ht="15.75">
      <c r="A25" s="58">
        <v>14</v>
      </c>
      <c r="B25" s="58">
        <v>11</v>
      </c>
      <c r="C25" s="62" t="s">
        <v>47</v>
      </c>
      <c r="D25" s="58" t="s">
        <v>22</v>
      </c>
      <c r="E25" s="58" t="s">
        <v>48</v>
      </c>
      <c r="F25" s="60">
        <f t="shared" si="1"/>
        <v>600</v>
      </c>
      <c r="G25" s="61">
        <v>600</v>
      </c>
      <c r="H25" s="61"/>
      <c r="I25" s="61"/>
      <c r="J25" s="61"/>
      <c r="K25" s="60"/>
      <c r="L25" s="60">
        <f t="shared" si="2"/>
        <v>600</v>
      </c>
      <c r="M25" s="58"/>
    </row>
    <row r="26" spans="1:13" ht="15.75">
      <c r="A26" s="58"/>
      <c r="B26" s="58"/>
      <c r="C26" s="55" t="s">
        <v>49</v>
      </c>
      <c r="D26" s="54"/>
      <c r="E26" s="58"/>
      <c r="F26" s="56">
        <f aca="true" t="shared" si="3" ref="F26:L26">F27</f>
        <v>300</v>
      </c>
      <c r="G26" s="57"/>
      <c r="H26" s="57">
        <f t="shared" si="3"/>
        <v>70</v>
      </c>
      <c r="I26" s="57"/>
      <c r="J26" s="57">
        <f t="shared" si="3"/>
        <v>230</v>
      </c>
      <c r="K26" s="56">
        <f t="shared" si="3"/>
        <v>1012</v>
      </c>
      <c r="L26" s="56">
        <f t="shared" si="3"/>
        <v>-712</v>
      </c>
      <c r="M26" s="58"/>
    </row>
    <row r="27" spans="1:13" s="33" customFormat="1" ht="30">
      <c r="A27" s="58">
        <v>15</v>
      </c>
      <c r="B27" s="58">
        <v>1</v>
      </c>
      <c r="C27" s="62" t="s">
        <v>50</v>
      </c>
      <c r="D27" s="58" t="s">
        <v>22</v>
      </c>
      <c r="E27" s="58" t="s">
        <v>51</v>
      </c>
      <c r="F27" s="60">
        <f>SUM(G27:J27)</f>
        <v>300</v>
      </c>
      <c r="G27" s="61"/>
      <c r="H27" s="61">
        <v>70</v>
      </c>
      <c r="I27" s="61"/>
      <c r="J27" s="61">
        <v>230</v>
      </c>
      <c r="K27" s="60">
        <v>1012</v>
      </c>
      <c r="L27" s="60">
        <f>F27-K27</f>
        <v>-712</v>
      </c>
      <c r="M27" s="58" t="s">
        <v>13</v>
      </c>
    </row>
    <row r="28" spans="1:13" ht="15.75">
      <c r="A28" s="58"/>
      <c r="B28" s="58"/>
      <c r="C28" s="55" t="s">
        <v>52</v>
      </c>
      <c r="D28" s="54"/>
      <c r="E28" s="58"/>
      <c r="F28" s="56">
        <f>SUM(F29:F30)</f>
        <v>2310</v>
      </c>
      <c r="G28" s="57">
        <f>SUM(G29:G30)</f>
        <v>2130</v>
      </c>
      <c r="H28" s="57"/>
      <c r="I28" s="57">
        <f>SUM(I29:I30)</f>
        <v>180</v>
      </c>
      <c r="J28" s="57"/>
      <c r="K28" s="56">
        <f>SUM(K29:K30)</f>
        <v>0</v>
      </c>
      <c r="L28" s="56">
        <f>SUM(L29:L30)</f>
        <v>2310</v>
      </c>
      <c r="M28" s="58"/>
    </row>
    <row r="29" spans="1:13" ht="39.75" customHeight="1">
      <c r="A29" s="58">
        <v>16</v>
      </c>
      <c r="B29" s="58">
        <v>1</v>
      </c>
      <c r="C29" s="62" t="s">
        <v>53</v>
      </c>
      <c r="D29" s="58" t="s">
        <v>22</v>
      </c>
      <c r="E29" s="58" t="s">
        <v>54</v>
      </c>
      <c r="F29" s="60">
        <f>SUM(G29:J29)</f>
        <v>360</v>
      </c>
      <c r="G29" s="61">
        <v>180</v>
      </c>
      <c r="H29" s="61"/>
      <c r="I29" s="61">
        <v>180</v>
      </c>
      <c r="J29" s="61"/>
      <c r="K29" s="60"/>
      <c r="L29" s="60">
        <f>F29-K29</f>
        <v>360</v>
      </c>
      <c r="M29" s="58"/>
    </row>
    <row r="30" spans="1:13" ht="39.75" customHeight="1">
      <c r="A30" s="58">
        <v>17</v>
      </c>
      <c r="B30" s="58">
        <v>2</v>
      </c>
      <c r="C30" s="62" t="s">
        <v>94</v>
      </c>
      <c r="D30" s="58" t="s">
        <v>22</v>
      </c>
      <c r="E30" s="58" t="s">
        <v>55</v>
      </c>
      <c r="F30" s="60">
        <f>SUM(G30:J30)</f>
        <v>1950</v>
      </c>
      <c r="G30" s="61">
        <f>130*15</f>
        <v>1950</v>
      </c>
      <c r="H30" s="61"/>
      <c r="I30" s="61"/>
      <c r="J30" s="61"/>
      <c r="K30" s="60"/>
      <c r="L30" s="60">
        <f>F30-K30</f>
        <v>1950</v>
      </c>
      <c r="M30" s="58"/>
    </row>
    <row r="31" spans="1:13" ht="21" customHeight="1">
      <c r="A31" s="58"/>
      <c r="B31" s="58"/>
      <c r="C31" s="55" t="s">
        <v>56</v>
      </c>
      <c r="D31" s="54"/>
      <c r="E31" s="58"/>
      <c r="F31" s="56">
        <f>SUM(F32:F38)</f>
        <v>445</v>
      </c>
      <c r="G31" s="57">
        <f>SUM(G32:G38)</f>
        <v>285</v>
      </c>
      <c r="H31" s="57"/>
      <c r="I31" s="57">
        <f>SUM(I32:I38)</f>
        <v>160</v>
      </c>
      <c r="J31" s="57"/>
      <c r="K31" s="56">
        <f>SUM(K32:K38)</f>
        <v>0</v>
      </c>
      <c r="L31" s="56">
        <f>SUM(L32:L38)</f>
        <v>445</v>
      </c>
      <c r="M31" s="58"/>
    </row>
    <row r="32" spans="1:13" ht="24" customHeight="1">
      <c r="A32" s="58">
        <v>18</v>
      </c>
      <c r="B32" s="58">
        <v>1</v>
      </c>
      <c r="C32" s="62" t="s">
        <v>57</v>
      </c>
      <c r="D32" s="58" t="s">
        <v>40</v>
      </c>
      <c r="E32" s="58" t="s">
        <v>58</v>
      </c>
      <c r="F32" s="60">
        <f aca="true" t="shared" si="4" ref="F32:F38">SUM(G32:J32)</f>
        <v>35</v>
      </c>
      <c r="G32" s="61">
        <v>15</v>
      </c>
      <c r="H32" s="61"/>
      <c r="I32" s="61">
        <v>20</v>
      </c>
      <c r="J32" s="61"/>
      <c r="K32" s="60"/>
      <c r="L32" s="60">
        <f aca="true" t="shared" si="5" ref="L32:L37">F32-K32</f>
        <v>35</v>
      </c>
      <c r="M32" s="58"/>
    </row>
    <row r="33" spans="1:13" ht="27" customHeight="1">
      <c r="A33" s="58">
        <v>19</v>
      </c>
      <c r="B33" s="58">
        <v>2</v>
      </c>
      <c r="C33" s="62" t="s">
        <v>59</v>
      </c>
      <c r="D33" s="58" t="s">
        <v>40</v>
      </c>
      <c r="E33" s="58" t="s">
        <v>60</v>
      </c>
      <c r="F33" s="60">
        <f t="shared" si="4"/>
        <v>55</v>
      </c>
      <c r="G33" s="61">
        <v>15</v>
      </c>
      <c r="H33" s="61"/>
      <c r="I33" s="61">
        <v>40</v>
      </c>
      <c r="J33" s="61"/>
      <c r="K33" s="60"/>
      <c r="L33" s="60">
        <f t="shared" si="5"/>
        <v>55</v>
      </c>
      <c r="M33" s="58"/>
    </row>
    <row r="34" spans="1:13" ht="15.75">
      <c r="A34" s="58">
        <v>20</v>
      </c>
      <c r="B34" s="58">
        <v>3</v>
      </c>
      <c r="C34" s="62" t="s">
        <v>61</v>
      </c>
      <c r="D34" s="58" t="s">
        <v>40</v>
      </c>
      <c r="E34" s="58" t="s">
        <v>62</v>
      </c>
      <c r="F34" s="60">
        <f t="shared" si="4"/>
        <v>35</v>
      </c>
      <c r="G34" s="61">
        <v>15</v>
      </c>
      <c r="H34" s="61"/>
      <c r="I34" s="61">
        <v>20</v>
      </c>
      <c r="J34" s="61"/>
      <c r="K34" s="60"/>
      <c r="L34" s="60">
        <f t="shared" si="5"/>
        <v>35</v>
      </c>
      <c r="M34" s="58"/>
    </row>
    <row r="35" spans="1:13" ht="15.75">
      <c r="A35" s="58">
        <v>21</v>
      </c>
      <c r="B35" s="58">
        <v>4</v>
      </c>
      <c r="C35" s="62" t="s">
        <v>63</v>
      </c>
      <c r="D35" s="58" t="s">
        <v>25</v>
      </c>
      <c r="E35" s="58" t="s">
        <v>64</v>
      </c>
      <c r="F35" s="60">
        <f t="shared" si="4"/>
        <v>80</v>
      </c>
      <c r="G35" s="61">
        <v>80</v>
      </c>
      <c r="H35" s="61"/>
      <c r="I35" s="61"/>
      <c r="J35" s="61"/>
      <c r="K35" s="60"/>
      <c r="L35" s="60">
        <f t="shared" si="5"/>
        <v>80</v>
      </c>
      <c r="M35" s="58"/>
    </row>
    <row r="36" spans="1:13" ht="30">
      <c r="A36" s="58">
        <v>22</v>
      </c>
      <c r="B36" s="58">
        <v>5</v>
      </c>
      <c r="C36" s="62" t="s">
        <v>65</v>
      </c>
      <c r="D36" s="58" t="s">
        <v>66</v>
      </c>
      <c r="E36" s="58" t="s">
        <v>67</v>
      </c>
      <c r="F36" s="60">
        <f t="shared" si="4"/>
        <v>100</v>
      </c>
      <c r="G36" s="61">
        <v>20</v>
      </c>
      <c r="H36" s="61"/>
      <c r="I36" s="61">
        <v>80</v>
      </c>
      <c r="J36" s="61"/>
      <c r="K36" s="60"/>
      <c r="L36" s="60">
        <f t="shared" si="5"/>
        <v>100</v>
      </c>
      <c r="M36" s="58"/>
    </row>
    <row r="37" spans="1:13" ht="15.75">
      <c r="A37" s="58">
        <v>23</v>
      </c>
      <c r="B37" s="58">
        <v>6</v>
      </c>
      <c r="C37" s="62" t="s">
        <v>68</v>
      </c>
      <c r="D37" s="58" t="s">
        <v>40</v>
      </c>
      <c r="E37" s="58" t="s">
        <v>69</v>
      </c>
      <c r="F37" s="60">
        <f t="shared" si="4"/>
        <v>100</v>
      </c>
      <c r="G37" s="61">
        <v>100</v>
      </c>
      <c r="H37" s="61"/>
      <c r="I37" s="61"/>
      <c r="J37" s="61"/>
      <c r="K37" s="60"/>
      <c r="L37" s="60">
        <f t="shared" si="5"/>
        <v>100</v>
      </c>
      <c r="M37" s="60"/>
    </row>
    <row r="38" spans="1:13" ht="15.75">
      <c r="A38" s="58">
        <v>24</v>
      </c>
      <c r="B38" s="58">
        <v>7</v>
      </c>
      <c r="C38" s="62" t="s">
        <v>70</v>
      </c>
      <c r="D38" s="58" t="s">
        <v>30</v>
      </c>
      <c r="E38" s="58" t="s">
        <v>71</v>
      </c>
      <c r="F38" s="60">
        <f t="shared" si="4"/>
        <v>40</v>
      </c>
      <c r="G38" s="61">
        <v>40</v>
      </c>
      <c r="H38" s="61"/>
      <c r="I38" s="61"/>
      <c r="J38" s="61"/>
      <c r="K38" s="60"/>
      <c r="L38" s="60">
        <f>F38-K38</f>
        <v>40</v>
      </c>
      <c r="M38" s="58"/>
    </row>
    <row r="39" spans="1:13" s="15" customFormat="1" ht="21.75" customHeight="1">
      <c r="A39" s="54"/>
      <c r="B39" s="54"/>
      <c r="C39" s="66" t="s">
        <v>72</v>
      </c>
      <c r="D39" s="54"/>
      <c r="E39" s="54"/>
      <c r="F39" s="56">
        <f>SUM(F40:F41)</f>
        <v>135</v>
      </c>
      <c r="G39" s="57">
        <f>SUM(G40:G41)</f>
        <v>20</v>
      </c>
      <c r="H39" s="57">
        <f>SUM(H40:H41)</f>
        <v>115</v>
      </c>
      <c r="I39" s="57"/>
      <c r="J39" s="57"/>
      <c r="K39" s="56">
        <f>SUM(K40:K40)</f>
        <v>0</v>
      </c>
      <c r="L39" s="56">
        <f>SUM(L40:L40)</f>
        <v>120</v>
      </c>
      <c r="M39" s="54"/>
    </row>
    <row r="40" spans="1:13" s="28" customFormat="1" ht="30">
      <c r="A40" s="58">
        <v>25</v>
      </c>
      <c r="B40" s="58">
        <v>1</v>
      </c>
      <c r="C40" s="62" t="s">
        <v>73</v>
      </c>
      <c r="D40" s="58" t="s">
        <v>22</v>
      </c>
      <c r="E40" s="58"/>
      <c r="F40" s="60">
        <f>SUM(G40:J40)</f>
        <v>120</v>
      </c>
      <c r="G40" s="61">
        <v>20</v>
      </c>
      <c r="H40" s="61">
        <v>100</v>
      </c>
      <c r="I40" s="61"/>
      <c r="J40" s="61"/>
      <c r="K40" s="60"/>
      <c r="L40" s="60">
        <f>F40-K40</f>
        <v>120</v>
      </c>
      <c r="M40" s="58"/>
    </row>
    <row r="41" spans="1:13" s="28" customFormat="1" ht="15.75">
      <c r="A41" s="58">
        <v>26</v>
      </c>
      <c r="B41" s="58">
        <v>2</v>
      </c>
      <c r="C41" s="62" t="s">
        <v>80</v>
      </c>
      <c r="D41" s="58" t="s">
        <v>66</v>
      </c>
      <c r="E41" s="58" t="s">
        <v>90</v>
      </c>
      <c r="F41" s="60">
        <f>SUM(G41:J41)</f>
        <v>15</v>
      </c>
      <c r="G41" s="61"/>
      <c r="H41" s="61">
        <v>15</v>
      </c>
      <c r="I41" s="61"/>
      <c r="J41" s="61"/>
      <c r="K41" s="60"/>
      <c r="L41" s="60"/>
      <c r="M41" s="58"/>
    </row>
    <row r="42" spans="1:13" s="38" customFormat="1" ht="15.75">
      <c r="A42" s="54"/>
      <c r="B42" s="54"/>
      <c r="C42" s="67" t="s">
        <v>88</v>
      </c>
      <c r="D42" s="54"/>
      <c r="E42" s="54"/>
      <c r="F42" s="56">
        <f>F43</f>
        <v>120</v>
      </c>
      <c r="G42" s="57">
        <f>G43</f>
        <v>20</v>
      </c>
      <c r="H42" s="57">
        <f>H43</f>
        <v>100</v>
      </c>
      <c r="I42" s="57"/>
      <c r="J42" s="57"/>
      <c r="K42" s="56"/>
      <c r="L42" s="56"/>
      <c r="M42" s="56"/>
    </row>
    <row r="43" spans="1:13" s="28" customFormat="1" ht="15.75">
      <c r="A43" s="58">
        <v>27</v>
      </c>
      <c r="B43" s="58">
        <v>1</v>
      </c>
      <c r="C43" s="62" t="s">
        <v>74</v>
      </c>
      <c r="D43" s="58" t="s">
        <v>30</v>
      </c>
      <c r="E43" s="58" t="s">
        <v>75</v>
      </c>
      <c r="F43" s="60">
        <f>SUM(G43:J43)</f>
        <v>120</v>
      </c>
      <c r="G43" s="61">
        <v>20</v>
      </c>
      <c r="H43" s="61">
        <v>100</v>
      </c>
      <c r="I43" s="61"/>
      <c r="J43" s="61"/>
      <c r="K43" s="60"/>
      <c r="L43" s="60">
        <f>F43-K43</f>
        <v>120</v>
      </c>
      <c r="M43" s="58"/>
    </row>
    <row r="44" spans="1:13" s="41" customFormat="1" ht="20.25" customHeight="1">
      <c r="A44" s="54"/>
      <c r="B44" s="54"/>
      <c r="C44" s="55" t="s">
        <v>76</v>
      </c>
      <c r="D44" s="54"/>
      <c r="E44" s="54"/>
      <c r="F44" s="68">
        <f>F45+F46</f>
        <v>700</v>
      </c>
      <c r="G44" s="69">
        <f>G45+G46</f>
        <v>220</v>
      </c>
      <c r="H44" s="69">
        <f>H45+H46</f>
        <v>480</v>
      </c>
      <c r="I44" s="69"/>
      <c r="J44" s="69"/>
      <c r="K44" s="68">
        <f>K45</f>
        <v>44000</v>
      </c>
      <c r="L44" s="68">
        <f>L45</f>
        <v>556380</v>
      </c>
      <c r="M44" s="54"/>
    </row>
    <row r="45" spans="1:13" s="21" customFormat="1" ht="15.75">
      <c r="A45" s="58">
        <v>28</v>
      </c>
      <c r="B45" s="58">
        <v>1</v>
      </c>
      <c r="C45" s="62" t="s">
        <v>77</v>
      </c>
      <c r="D45" s="58" t="s">
        <v>78</v>
      </c>
      <c r="E45" s="58"/>
      <c r="F45" s="60">
        <f>SUM(G45:J45)</f>
        <v>600</v>
      </c>
      <c r="G45" s="61">
        <v>200</v>
      </c>
      <c r="H45" s="61">
        <v>400</v>
      </c>
      <c r="I45" s="61"/>
      <c r="J45" s="61"/>
      <c r="K45" s="60">
        <v>44000</v>
      </c>
      <c r="L45" s="60">
        <v>556380</v>
      </c>
      <c r="M45" s="58"/>
    </row>
    <row r="46" spans="1:13" ht="15.75">
      <c r="A46" s="58">
        <v>29</v>
      </c>
      <c r="B46" s="58">
        <v>2</v>
      </c>
      <c r="C46" s="62" t="s">
        <v>79</v>
      </c>
      <c r="D46" s="58" t="s">
        <v>22</v>
      </c>
      <c r="E46" s="58"/>
      <c r="F46" s="60">
        <f>SUM(G46:J46)</f>
        <v>100</v>
      </c>
      <c r="G46" s="61">
        <v>20</v>
      </c>
      <c r="H46" s="61">
        <v>80</v>
      </c>
      <c r="I46" s="61"/>
      <c r="J46" s="61"/>
      <c r="K46" s="60"/>
      <c r="L46" s="60"/>
      <c r="M46" s="58"/>
    </row>
    <row r="47" spans="1:13" ht="15.75">
      <c r="A47" s="70"/>
      <c r="B47" s="70"/>
      <c r="C47" s="71"/>
      <c r="D47" s="70"/>
      <c r="E47" s="70"/>
      <c r="F47" s="71"/>
      <c r="G47" s="72"/>
      <c r="H47" s="72"/>
      <c r="I47" s="72"/>
      <c r="J47" s="72"/>
      <c r="K47" s="71"/>
      <c r="L47" s="71"/>
      <c r="M47" s="71"/>
    </row>
    <row r="49" spans="8:10" ht="18.75">
      <c r="H49" s="80"/>
      <c r="I49" s="80"/>
      <c r="J49" s="80"/>
    </row>
  </sheetData>
  <mergeCells count="16">
    <mergeCell ref="L7:L8"/>
    <mergeCell ref="M7:M8"/>
    <mergeCell ref="D7:D8"/>
    <mergeCell ref="E7:E8"/>
    <mergeCell ref="F7:J7"/>
    <mergeCell ref="K7:K8"/>
    <mergeCell ref="H49:J49"/>
    <mergeCell ref="B1:C1"/>
    <mergeCell ref="B2:C2"/>
    <mergeCell ref="E1:M1"/>
    <mergeCell ref="E2:M2"/>
    <mergeCell ref="A4:M4"/>
    <mergeCell ref="A5:M5"/>
    <mergeCell ref="A7:A8"/>
    <mergeCell ref="B7:B8"/>
    <mergeCell ref="C7:C8"/>
  </mergeCells>
  <printOptions horizontalCentered="1"/>
  <pageMargins left="0.6692913385826772" right="0.3937007874015748" top="0.56" bottom="0.53" header="0.3" footer="0.15748031496062992"/>
  <pageSetup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phamhongtham</dc:creator>
  <cp:keywords/>
  <dc:description/>
  <cp:lastModifiedBy>Administrator</cp:lastModifiedBy>
  <cp:lastPrinted>2011-07-27T06:44:17Z</cp:lastPrinted>
  <dcterms:created xsi:type="dcterms:W3CDTF">2011-06-28T15:41:17Z</dcterms:created>
  <dcterms:modified xsi:type="dcterms:W3CDTF">2011-08-03T01:54:06Z</dcterms:modified>
  <cp:category/>
  <cp:version/>
  <cp:contentType/>
  <cp:contentStatus/>
</cp:coreProperties>
</file>